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60" windowWidth="19440" windowHeight="115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9" i="1" l="1"/>
  <c r="N28" i="1" s="1"/>
  <c r="N25" i="1"/>
  <c r="N24" i="1" s="1"/>
  <c r="N19" i="1"/>
  <c r="N15" i="1"/>
  <c r="N14" i="1" s="1"/>
  <c r="N12" i="1"/>
  <c r="N11" i="1" s="1"/>
  <c r="M29" i="1"/>
  <c r="M28" i="1" s="1"/>
  <c r="M25" i="1"/>
  <c r="M24" i="1" s="1"/>
  <c r="M19" i="1"/>
  <c r="M15" i="1"/>
  <c r="M14" i="1" s="1"/>
  <c r="M12" i="1"/>
  <c r="M11" i="1" s="1"/>
  <c r="M21" i="1" l="1"/>
  <c r="M33" i="1" s="1"/>
  <c r="N21" i="1"/>
  <c r="N33" i="1" s="1"/>
  <c r="D19" i="1"/>
  <c r="N18" i="1" l="1"/>
  <c r="N17" i="1" s="1"/>
  <c r="M18" i="1"/>
  <c r="M17" i="1" s="1"/>
  <c r="D25" i="1"/>
  <c r="D29" i="1" l="1"/>
  <c r="D28" i="1" s="1"/>
  <c r="D15" i="1"/>
  <c r="D14" i="1" s="1"/>
  <c r="D24" i="1"/>
  <c r="E13" i="1"/>
  <c r="E12" i="1" s="1"/>
  <c r="F13" i="1"/>
  <c r="F12" i="1" s="1"/>
  <c r="G13" i="1"/>
  <c r="G12" i="1" s="1"/>
  <c r="H13" i="1"/>
  <c r="H12" i="1" s="1"/>
  <c r="J13" i="1"/>
  <c r="K13" i="1"/>
  <c r="L13" i="1"/>
  <c r="I13" i="1"/>
  <c r="I15" i="1"/>
  <c r="I14" i="1" s="1"/>
  <c r="J15" i="1"/>
  <c r="J14" i="1" s="1"/>
  <c r="K15" i="1"/>
  <c r="K14" i="1" s="1"/>
  <c r="L15" i="1"/>
  <c r="L14" i="1" s="1"/>
  <c r="I25" i="1"/>
  <c r="I24" i="1" s="1"/>
  <c r="J25" i="1"/>
  <c r="J24" i="1" s="1"/>
  <c r="K25" i="1"/>
  <c r="K24" i="1" s="1"/>
  <c r="L25" i="1"/>
  <c r="L24" i="1" s="1"/>
  <c r="J29" i="1"/>
  <c r="J28" i="1" s="1"/>
  <c r="L29" i="1"/>
  <c r="L28" i="1" s="1"/>
  <c r="K29" i="1"/>
  <c r="K28" i="1" s="1"/>
  <c r="I29" i="1"/>
  <c r="I28" i="1" s="1"/>
  <c r="D21" i="1" l="1"/>
  <c r="D12" i="1"/>
  <c r="K12" i="1"/>
  <c r="K11" i="1" s="1"/>
  <c r="I12" i="1"/>
  <c r="I11" i="1" s="1"/>
  <c r="J12" i="1"/>
  <c r="J11" i="1" s="1"/>
  <c r="F11" i="1"/>
  <c r="F33" i="1" s="1"/>
  <c r="L12" i="1"/>
  <c r="L11" i="1" s="1"/>
  <c r="H11" i="1"/>
  <c r="H33" i="1" s="1"/>
  <c r="K18" i="1"/>
  <c r="K17" i="1" s="1"/>
  <c r="I18" i="1"/>
  <c r="I17" i="1" s="1"/>
  <c r="L18" i="1"/>
  <c r="L17" i="1" s="1"/>
  <c r="J18" i="1"/>
  <c r="J17" i="1" s="1"/>
  <c r="G11" i="1"/>
  <c r="G33" i="1" s="1"/>
  <c r="E11" i="1"/>
  <c r="E33" i="1" s="1"/>
  <c r="D33" i="1" l="1"/>
  <c r="D11" i="1"/>
  <c r="D18" i="1"/>
  <c r="D17" i="1" s="1"/>
  <c r="L33" i="1"/>
  <c r="I33" i="1"/>
  <c r="J33" i="1"/>
  <c r="K33" i="1"/>
</calcChain>
</file>

<file path=xl/sharedStrings.xml><?xml version="1.0" encoding="utf-8"?>
<sst xmlns="http://schemas.openxmlformats.org/spreadsheetml/2006/main" count="86" uniqueCount="68">
  <si>
    <t>Наименование дохода</t>
  </si>
  <si>
    <t>1 квартал</t>
  </si>
  <si>
    <t>2 квартал</t>
  </si>
  <si>
    <t>3 квартал</t>
  </si>
  <si>
    <t>4 квартал</t>
  </si>
  <si>
    <t>ВСЕГО ДОХОДОВ</t>
  </si>
  <si>
    <t>1  квартал</t>
  </si>
  <si>
    <t>БЕЗВОЗМЕЗДНЫЕ ПОСТУПЛЕНИЯ</t>
  </si>
  <si>
    <t>НАЛОГОВЫЕ И НЕНАЛОГОВЫЕ ДОХОДЫ</t>
  </si>
  <si>
    <t>ПРОЧИЕ НЕНАЛОГОВЫЕ ДОХОДЫ</t>
  </si>
  <si>
    <t>Прочие неналоговые доходы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</si>
  <si>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</si>
  <si>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</si>
  <si>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БЕЗВОЗМЕЗДНЫЕ ПОСТУПЛЕНИЯ ОТ ДРУГИХ БЮДЖЕТОВ БЮДЖЕТНОЙ СИСТЕМЫ РОССИЙСКОЙ ФЕДЕРАЦИИ</t>
  </si>
  <si>
    <t>(тыс. руб.)</t>
  </si>
  <si>
    <t xml:space="preserve"> Сумма </t>
  </si>
  <si>
    <t>КБК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</si>
  <si>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</si>
  <si>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</si>
  <si>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</si>
  <si>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000</t>
  </si>
  <si>
    <t>182</t>
  </si>
  <si>
    <t>948</t>
  </si>
  <si>
    <t xml:space="preserve"> 1 00 00000 00 0000 000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</si>
  <si>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</si>
  <si>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</si>
  <si>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</si>
  <si>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</si>
  <si>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>Субвенции бюджетам бюджетной системы Российской Федерации</t>
  </si>
  <si>
    <t xml:space="preserve"> 2 02 30000 00 0000 150</t>
  </si>
  <si>
    <t xml:space="preserve"> 2 02 30024 00 0000 150</t>
  </si>
  <si>
    <t xml:space="preserve"> 2 02 30024 03 0000 150</t>
  </si>
  <si>
    <t xml:space="preserve"> 2 02 30024 03 0100 150</t>
  </si>
  <si>
    <t xml:space="preserve"> 2 02 30024 03 0200 150</t>
  </si>
  <si>
    <t xml:space="preserve"> 2 02 30027 00 0000 150</t>
  </si>
  <si>
    <t xml:space="preserve"> 2 02 30027 03 0000 150</t>
  </si>
  <si>
    <t xml:space="preserve"> 2 02 30027 03 0100 150</t>
  </si>
  <si>
    <t xml:space="preserve"> 2 02 30027 03 0200 150</t>
  </si>
  <si>
    <t xml:space="preserve">исполняющий полномочия председателя                                         </t>
  </si>
  <si>
    <t>Муниципального Совета</t>
  </si>
  <si>
    <t xml:space="preserve">Глава муниципального образования,                                            </t>
  </si>
  <si>
    <t>Налог на доходы физических лиц</t>
  </si>
  <si>
    <t>1 01 02000 01 0000 110</t>
  </si>
  <si>
    <t>1 01 02010 01 0000 110</t>
  </si>
  <si>
    <t>2 02 10000 00 0000 150</t>
  </si>
  <si>
    <t xml:space="preserve">Дотации бюджетам бюджетной системы Российской Федерации </t>
  </si>
  <si>
    <t>2 02 15001 00 0000 150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</si>
  <si>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</si>
  <si>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Дотации на выравнивание бюджетной обеспеченности</t>
  </si>
  <si>
    <t xml:space="preserve">Субвенции местным бюджетам на выполнение передаваемых полномочий субъектов Российской Федерации </t>
  </si>
  <si>
    <t>плановый период</t>
  </si>
  <si>
    <t>2025 год</t>
  </si>
  <si>
    <t xml:space="preserve"> Доходы местного бюджета внутригородского муниципального образования города федерального значения </t>
  </si>
  <si>
    <t xml:space="preserve"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 </t>
  </si>
  <si>
    <t xml:space="preserve">                                                                   </t>
  </si>
  <si>
    <t xml:space="preserve">             Приложение № 1</t>
  </si>
  <si>
    <t xml:space="preserve">               к решению Муниципального</t>
  </si>
  <si>
    <t xml:space="preserve">                           Совета МО Звездное</t>
  </si>
  <si>
    <t>2026 год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</si>
  <si>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 </t>
  </si>
  <si>
    <t>ПРОЕКТ</t>
  </si>
  <si>
    <t xml:space="preserve">        Санкт-Петербурга муниципальный округ Звездное на 2025 год и на плановый период 2026 и 2027 годов</t>
  </si>
  <si>
    <t>2027 год</t>
  </si>
  <si>
    <t>М.А.Жданова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</si>
  <si>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резидетном Российской Федерации в виде дивидендов</t>
  </si>
  <si>
    <t xml:space="preserve"> 2 02 00000 00 0000 000</t>
  </si>
  <si>
    <t xml:space="preserve">от 21 ноября 2024  </t>
  </si>
  <si>
    <t>года № 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</si>
</sst>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3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/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left" vertical="justify" wrapText="1"/>
    </xf>
    <xf numFmtId="0" fontId="8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justify" wrapText="1"/>
    </xf>
    <xf numFmtId="0" fontId="9" fillId="0" borderId="10" xfId="0" applyFont="1" applyBorder="1" applyAlignment="1">
      <alignment horizontal="left" vertical="justify" wrapText="1"/>
    </xf>
    <xf numFmtId="165" fontId="9" fillId="0" borderId="3" xfId="0" applyNumberFormat="1" applyFont="1" applyBorder="1" applyAlignment="1">
      <alignment horizontal="center" vertical="justify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center" wrapText="1"/>
    </xf>
    <xf numFmtId="0" fontId="8" fillId="0" borderId="2" xfId="0" applyFont="1" applyFill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7" fillId="0" borderId="6" xfId="0" quotePrefix="1" applyFont="1" applyBorder="1" applyAlignment="1">
      <alignment horizontal="left" vertical="justify" wrapText="1"/>
    </xf>
    <xf numFmtId="49" fontId="7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16" xfId="0" applyFont="1" applyBorder="1" applyAlignment="1">
      <alignment horizontal="center" vertical="center" wrapText="1"/>
    </xf>
    <xf numFmtId="0" fontId="0" fillId="0" borderId="17" xfId="0" applyBorder="1" applyAlignment="1"/>
    <xf numFmtId="0" fontId="8" fillId="0" borderId="1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165" fontId="12" fillId="0" borderId="18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justify"/>
    </xf>
    <xf numFmtId="165" fontId="4" fillId="0" borderId="2" xfId="0" applyNumberFormat="1" applyFont="1" applyBorder="1" applyAlignment="1">
      <alignment horizontal="center" vertical="justify"/>
    </xf>
    <xf numFmtId="165" fontId="4" fillId="0" borderId="6" xfId="0" applyNumberFormat="1" applyFont="1" applyBorder="1" applyAlignment="1">
      <alignment horizontal="center" vertical="justify"/>
    </xf>
    <xf numFmtId="3" fontId="13" fillId="0" borderId="0" xfId="0" applyNumberFormat="1" applyFont="1" applyBorder="1" applyAlignment="1">
      <alignment horizontal="center" vertical="justify"/>
    </xf>
    <xf numFmtId="3" fontId="13" fillId="0" borderId="0" xfId="0" applyNumberFormat="1" applyFont="1" applyAlignment="1">
      <alignment horizontal="center" vertical="justify"/>
    </xf>
    <xf numFmtId="164" fontId="13" fillId="0" borderId="3" xfId="0" applyNumberFormat="1" applyFont="1" applyBorder="1" applyAlignment="1">
      <alignment horizontal="center" vertical="justify"/>
    </xf>
    <xf numFmtId="164" fontId="13" fillId="0" borderId="9" xfId="0" applyNumberFormat="1" applyFont="1" applyBorder="1" applyAlignment="1">
      <alignment horizontal="center" vertical="justify"/>
    </xf>
    <xf numFmtId="164" fontId="13" fillId="0" borderId="10" xfId="0" applyNumberFormat="1" applyFont="1" applyBorder="1" applyAlignment="1">
      <alignment horizontal="center" vertical="justify"/>
    </xf>
    <xf numFmtId="165" fontId="10" fillId="0" borderId="2" xfId="0" applyNumberFormat="1" applyFont="1" applyBorder="1" applyAlignment="1">
      <alignment horizontal="center" vertical="justify" wrapText="1"/>
    </xf>
    <xf numFmtId="3" fontId="12" fillId="0" borderId="0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164" fontId="12" fillId="0" borderId="3" xfId="0" applyNumberFormat="1" applyFont="1" applyBorder="1" applyAlignment="1">
      <alignment horizontal="center" vertical="justify"/>
    </xf>
    <xf numFmtId="164" fontId="12" fillId="0" borderId="10" xfId="0" applyNumberFormat="1" applyFont="1" applyBorder="1" applyAlignment="1">
      <alignment horizontal="center" vertical="justify"/>
    </xf>
    <xf numFmtId="3" fontId="4" fillId="0" borderId="0" xfId="0" applyNumberFormat="1" applyFont="1" applyBorder="1" applyAlignment="1">
      <alignment horizontal="center" vertical="justify"/>
    </xf>
    <xf numFmtId="3" fontId="4" fillId="0" borderId="0" xfId="0" applyNumberFormat="1" applyFont="1" applyAlignment="1">
      <alignment horizontal="center" vertical="justify"/>
    </xf>
    <xf numFmtId="164" fontId="4" fillId="0" borderId="3" xfId="0" applyNumberFormat="1" applyFont="1" applyBorder="1" applyAlignment="1">
      <alignment horizontal="center" vertical="justify"/>
    </xf>
    <xf numFmtId="164" fontId="4" fillId="0" borderId="10" xfId="0" applyNumberFormat="1" applyFont="1" applyBorder="1" applyAlignment="1">
      <alignment horizontal="center" vertical="justify"/>
    </xf>
    <xf numFmtId="3" fontId="12" fillId="0" borderId="5" xfId="0" applyNumberFormat="1" applyFont="1" applyBorder="1" applyAlignment="1">
      <alignment horizontal="center" vertical="justify"/>
    </xf>
    <xf numFmtId="164" fontId="12" fillId="0" borderId="2" xfId="0" applyNumberFormat="1" applyFont="1" applyBorder="1" applyAlignment="1">
      <alignment horizontal="center" vertical="justify"/>
    </xf>
    <xf numFmtId="164" fontId="12" fillId="0" borderId="5" xfId="0" applyNumberFormat="1" applyFont="1" applyBorder="1" applyAlignment="1">
      <alignment horizontal="center" vertical="justify"/>
    </xf>
    <xf numFmtId="164" fontId="12" fillId="0" borderId="6" xfId="0" applyNumberFormat="1" applyFont="1" applyBorder="1" applyAlignment="1">
      <alignment horizontal="center" vertical="justify"/>
    </xf>
    <xf numFmtId="3" fontId="13" fillId="0" borderId="5" xfId="0" applyNumberFormat="1" applyFont="1" applyBorder="1" applyAlignment="1">
      <alignment horizontal="center" vertical="justify"/>
    </xf>
    <xf numFmtId="3" fontId="4" fillId="0" borderId="5" xfId="0" applyNumberFormat="1" applyFont="1" applyBorder="1" applyAlignment="1">
      <alignment horizontal="center" vertical="justify"/>
    </xf>
    <xf numFmtId="164" fontId="4" fillId="0" borderId="2" xfId="0" applyNumberFormat="1" applyFont="1" applyBorder="1" applyAlignment="1">
      <alignment horizontal="center" vertical="justify"/>
    </xf>
    <xf numFmtId="164" fontId="4" fillId="0" borderId="5" xfId="0" applyNumberFormat="1" applyFont="1" applyBorder="1" applyAlignment="1">
      <alignment horizontal="center" vertical="justify"/>
    </xf>
    <xf numFmtId="164" fontId="4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 applyAlignment="1">
      <alignment horizontal="center" vertical="justify"/>
    </xf>
    <xf numFmtId="164" fontId="13" fillId="0" borderId="5" xfId="0" applyNumberFormat="1" applyFont="1" applyBorder="1" applyAlignment="1">
      <alignment horizontal="center" vertical="justify"/>
    </xf>
    <xf numFmtId="164" fontId="13" fillId="0" borderId="6" xfId="0" applyNumberFormat="1" applyFont="1" applyBorder="1" applyAlignment="1">
      <alignment horizontal="center" vertical="justify"/>
    </xf>
    <xf numFmtId="164" fontId="13" fillId="0" borderId="0" xfId="0" applyNumberFormat="1" applyFont="1" applyBorder="1" applyAlignment="1">
      <alignment horizontal="center" vertical="justify"/>
    </xf>
    <xf numFmtId="165" fontId="10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8" xfId="0" applyFont="1" applyBorder="1"/>
    <xf numFmtId="3" fontId="12" fillId="0" borderId="17" xfId="0" applyNumberFormat="1" applyFont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3" fontId="6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left"/>
    </xf>
    <xf numFmtId="0" fontId="9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" fontId="1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15" fillId="0" borderId="0" xfId="0" applyNumberFormat="1" applyFont="1" applyAlignment="1"/>
    <xf numFmtId="3" fontId="16" fillId="0" borderId="0" xfId="0" applyNumberFormat="1" applyFont="1" applyAlignment="1"/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114300</xdr:colOff>
      <xdr:row>1</xdr:row>
      <xdr:rowOff>114300</xdr:rowOff>
    </xdr:from>
    <xdr:ext cx="184731" cy="264560"/>
    <xdr:sp macro="" textlink="">
      <xdr:nvSpPr>
        <xdr:cNvPr id="2" name="TextBox 1"/>
        <xdr:cNvSpPr txBox="1"/>
      </xdr:nvSpPr>
      <xdr:spPr>
        <a:xfrm>
          <a:off x="8134350" y="3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Layout" zoomScaleNormal="100" workbookViewId="0">
      <selection activeCell="N4" sqref="N4"/>
    </sheetView>
  </sheetViews>
  <sheetFormatPr defaultRowHeight="12.75" x14ac:dyDescent="0.2"/>
  <cols>
    <col min="1" max="1" width="5.28515625" style="23" customWidth="1"/>
    <col min="2" max="2" width="24.7109375" style="10" customWidth="1"/>
    <col min="3" max="3" width="41.140625" style="1" customWidth="1"/>
    <col min="4" max="4" width="10.28515625" style="5" customWidth="1"/>
    <col min="5" max="5" width="0.28515625" style="7" hidden="1" customWidth="1"/>
    <col min="6" max="6" width="0.7109375" style="7" hidden="1" customWidth="1"/>
    <col min="7" max="7" width="0.7109375" style="8" hidden="1" customWidth="1"/>
    <col min="8" max="8" width="0.42578125" style="8" hidden="1" customWidth="1"/>
    <col min="9" max="9" width="0.28515625" style="10" hidden="1" customWidth="1"/>
    <col min="10" max="11" width="8.7109375" style="10" hidden="1" customWidth="1"/>
    <col min="12" max="12" width="9.28515625" style="10" hidden="1" customWidth="1"/>
    <col min="13" max="13" width="12.140625" customWidth="1"/>
    <col min="14" max="14" width="11.85546875" customWidth="1"/>
  </cols>
  <sheetData>
    <row r="1" spans="1:14" ht="14.25" x14ac:dyDescent="0.2">
      <c r="B1" s="140" t="s">
        <v>60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t="s">
        <v>55</v>
      </c>
    </row>
    <row r="2" spans="1:14" ht="15" x14ac:dyDescent="0.2">
      <c r="B2" s="130"/>
      <c r="C2" s="117"/>
      <c r="D2" s="118"/>
      <c r="E2" s="117"/>
      <c r="F2" s="117"/>
      <c r="G2" s="117"/>
      <c r="H2" s="117"/>
      <c r="I2" s="117"/>
      <c r="J2" s="117"/>
      <c r="K2" s="117"/>
      <c r="L2" s="117"/>
      <c r="M2" s="10" t="s">
        <v>56</v>
      </c>
    </row>
    <row r="3" spans="1:14" x14ac:dyDescent="0.2">
      <c r="C3" s="117"/>
      <c r="D3" t="s">
        <v>57</v>
      </c>
      <c r="E3" s="117"/>
      <c r="F3" s="117"/>
      <c r="G3" s="117"/>
      <c r="H3" s="117"/>
      <c r="I3" s="117"/>
      <c r="J3" s="117"/>
      <c r="K3" s="117"/>
      <c r="L3" s="117"/>
      <c r="M3" s="131"/>
      <c r="N3" s="131"/>
    </row>
    <row r="4" spans="1:14" x14ac:dyDescent="0.2">
      <c r="C4" s="117"/>
      <c r="D4" s="127"/>
      <c r="E4" s="117"/>
      <c r="F4" s="117"/>
      <c r="G4" s="117"/>
      <c r="H4" s="117"/>
      <c r="I4" s="117"/>
      <c r="J4" s="117"/>
      <c r="K4" s="117"/>
      <c r="L4" s="117"/>
      <c r="M4" s="131" t="s">
        <v>66</v>
      </c>
      <c r="N4" s="132" t="s">
        <v>67</v>
      </c>
    </row>
    <row r="5" spans="1:14" ht="12.75" customHeight="1" x14ac:dyDescent="0.2">
      <c r="A5" s="28" t="s">
        <v>52</v>
      </c>
      <c r="B5" s="28"/>
      <c r="C5" s="119"/>
      <c r="D5" s="120"/>
      <c r="E5" s="118"/>
      <c r="F5" s="118"/>
      <c r="G5" s="121"/>
      <c r="H5" s="121"/>
      <c r="I5" s="21"/>
      <c r="J5" s="21"/>
      <c r="K5" s="21"/>
      <c r="L5" s="21"/>
      <c r="M5" s="13"/>
      <c r="N5" s="13"/>
    </row>
    <row r="6" spans="1:14" ht="12" customHeight="1" x14ac:dyDescent="0.2">
      <c r="A6" s="122" t="s">
        <v>61</v>
      </c>
      <c r="B6" s="122"/>
      <c r="C6" s="123"/>
      <c r="D6" s="124"/>
      <c r="E6" s="125"/>
      <c r="F6" s="125"/>
      <c r="G6" s="126"/>
      <c r="H6" s="126"/>
      <c r="I6" s="22"/>
      <c r="J6" s="22"/>
      <c r="K6" s="22"/>
      <c r="L6" s="22"/>
      <c r="M6" s="13"/>
      <c r="N6" s="13"/>
    </row>
    <row r="7" spans="1:14" ht="15" customHeight="1" x14ac:dyDescent="0.25">
      <c r="B7" s="11"/>
      <c r="C7" s="2"/>
      <c r="D7" s="14" t="s">
        <v>14</v>
      </c>
      <c r="E7" s="6"/>
      <c r="F7" s="6"/>
      <c r="G7" s="9"/>
      <c r="H7" s="9"/>
      <c r="I7" s="11"/>
      <c r="J7" s="11"/>
      <c r="K7" s="11"/>
      <c r="L7" s="11"/>
    </row>
    <row r="8" spans="1:14" s="13" customFormat="1" ht="15" customHeight="1" x14ac:dyDescent="0.2">
      <c r="A8" s="142" t="s">
        <v>16</v>
      </c>
      <c r="B8" s="143"/>
      <c r="C8" s="61" t="s">
        <v>0</v>
      </c>
      <c r="D8" s="63" t="s">
        <v>15</v>
      </c>
      <c r="E8" s="105" t="s">
        <v>1</v>
      </c>
      <c r="F8" s="105" t="s">
        <v>2</v>
      </c>
      <c r="G8" s="105" t="s">
        <v>3</v>
      </c>
      <c r="H8" s="105" t="s">
        <v>4</v>
      </c>
      <c r="I8" s="106" t="s">
        <v>6</v>
      </c>
      <c r="J8" s="106" t="s">
        <v>2</v>
      </c>
      <c r="K8" s="106" t="s">
        <v>3</v>
      </c>
      <c r="L8" s="106" t="s">
        <v>4</v>
      </c>
      <c r="M8" s="107"/>
      <c r="N8" s="108"/>
    </row>
    <row r="9" spans="1:14" s="13" customFormat="1" ht="11.25" customHeight="1" x14ac:dyDescent="0.2">
      <c r="A9" s="62"/>
      <c r="B9" s="57"/>
      <c r="C9" s="62"/>
      <c r="D9" s="64"/>
      <c r="E9" s="109"/>
      <c r="F9" s="109"/>
      <c r="G9" s="109"/>
      <c r="H9" s="109"/>
      <c r="I9" s="110"/>
      <c r="J9" s="110"/>
      <c r="K9" s="110"/>
      <c r="L9" s="110"/>
      <c r="M9" s="138" t="s">
        <v>50</v>
      </c>
      <c r="N9" s="139"/>
    </row>
    <row r="10" spans="1:14" s="13" customFormat="1" ht="12.75" customHeight="1" x14ac:dyDescent="0.2">
      <c r="A10" s="58"/>
      <c r="B10" s="59"/>
      <c r="C10" s="58"/>
      <c r="D10" s="116" t="s">
        <v>51</v>
      </c>
      <c r="E10" s="111"/>
      <c r="F10" s="109"/>
      <c r="G10" s="112"/>
      <c r="H10" s="113"/>
      <c r="I10" s="114"/>
      <c r="J10" s="110"/>
      <c r="K10" s="114"/>
      <c r="L10" s="114"/>
      <c r="M10" s="115" t="s">
        <v>58</v>
      </c>
      <c r="N10" s="115" t="s">
        <v>62</v>
      </c>
    </row>
    <row r="11" spans="1:14" x14ac:dyDescent="0.2">
      <c r="A11" s="55" t="s">
        <v>20</v>
      </c>
      <c r="B11" s="56" t="s">
        <v>23</v>
      </c>
      <c r="C11" s="60" t="s">
        <v>8</v>
      </c>
      <c r="D11" s="65">
        <f>D12</f>
        <v>17418</v>
      </c>
      <c r="E11" s="66" t="e">
        <f>E12+#REF!+#REF!+#REF!+#REF!+E14</f>
        <v>#REF!</v>
      </c>
      <c r="F11" s="66" t="e">
        <f>F12+#REF!+#REF!+#REF!+#REF!+F14</f>
        <v>#REF!</v>
      </c>
      <c r="G11" s="66" t="e">
        <f>G12+#REF!+#REF!+#REF!+#REF!+G14</f>
        <v>#REF!</v>
      </c>
      <c r="H11" s="66" t="e">
        <f>H12+#REF!+#REF!+#REF!+#REF!+H14</f>
        <v>#REF!</v>
      </c>
      <c r="I11" s="66" t="e">
        <f>I12+#REF!+#REF!+#REF!+#REF!+I14</f>
        <v>#REF!</v>
      </c>
      <c r="J11" s="66" t="e">
        <f>J12+#REF!+#REF!+#REF!+#REF!+J14</f>
        <v>#REF!</v>
      </c>
      <c r="K11" s="66" t="e">
        <f>K12+#REF!+#REF!+#REF!+#REF!+K14</f>
        <v>#REF!</v>
      </c>
      <c r="L11" s="67" t="e">
        <f>L12+#REF!+#REF!+#REF!+#REF!+L14</f>
        <v>#REF!</v>
      </c>
      <c r="M11" s="65">
        <f>M12</f>
        <v>19434</v>
      </c>
      <c r="N11" s="65">
        <f>N12</f>
        <v>21684</v>
      </c>
    </row>
    <row r="12" spans="1:14" x14ac:dyDescent="0.2">
      <c r="A12" s="26" t="s">
        <v>20</v>
      </c>
      <c r="B12" s="53" t="s">
        <v>42</v>
      </c>
      <c r="C12" s="52" t="s">
        <v>41</v>
      </c>
      <c r="D12" s="68">
        <f>D13</f>
        <v>17418</v>
      </c>
      <c r="E12" s="69" t="e">
        <f>E13+#REF!</f>
        <v>#REF!</v>
      </c>
      <c r="F12" s="69" t="e">
        <f>F13+#REF!</f>
        <v>#REF!</v>
      </c>
      <c r="G12" s="69" t="e">
        <f>G13+#REF!</f>
        <v>#REF!</v>
      </c>
      <c r="H12" s="69" t="e">
        <f>H13+#REF!</f>
        <v>#REF!</v>
      </c>
      <c r="I12" s="69" t="e">
        <f>I13+#REF!</f>
        <v>#REF!</v>
      </c>
      <c r="J12" s="69" t="e">
        <f>J13+#REF!</f>
        <v>#REF!</v>
      </c>
      <c r="K12" s="69" t="e">
        <f>K13+#REF!</f>
        <v>#REF!</v>
      </c>
      <c r="L12" s="70" t="e">
        <f>L13+#REF!</f>
        <v>#REF!</v>
      </c>
      <c r="M12" s="68">
        <f>M13</f>
        <v>19434</v>
      </c>
      <c r="N12" s="68">
        <f>N13</f>
        <v>21684</v>
      </c>
    </row>
    <row r="13" spans="1:14" s="3" customFormat="1" ht="133.9" customHeight="1" x14ac:dyDescent="0.2">
      <c r="A13" s="26" t="s">
        <v>21</v>
      </c>
      <c r="B13" s="31" t="s">
        <v>43</v>
      </c>
      <c r="C13" s="32" t="s">
        <v>64</v>
      </c>
      <c r="D13" s="71">
        <v>17418</v>
      </c>
      <c r="E13" s="72" t="e">
        <f>#REF!+#REF!+#REF!+#REF!+#REF!</f>
        <v>#REF!</v>
      </c>
      <c r="F13" s="72" t="e">
        <f>#REF!+#REF!+#REF!+#REF!+#REF!</f>
        <v>#REF!</v>
      </c>
      <c r="G13" s="72" t="e">
        <f>#REF!+#REF!+#REF!+#REF!+#REF!</f>
        <v>#REF!</v>
      </c>
      <c r="H13" s="72" t="e">
        <f>#REF!+#REF!+#REF!+#REF!+#REF!</f>
        <v>#REF!</v>
      </c>
      <c r="I13" s="72" t="e">
        <f>#REF!+#REF!+#REF!+#REF!+#REF!</f>
        <v>#REF!</v>
      </c>
      <c r="J13" s="72" t="e">
        <f>#REF!+#REF!+#REF!+#REF!+#REF!</f>
        <v>#REF!</v>
      </c>
      <c r="K13" s="72" t="e">
        <f>#REF!+#REF!+#REF!+#REF!+#REF!</f>
        <v>#REF!</v>
      </c>
      <c r="L13" s="73" t="e">
        <f>#REF!+#REF!+#REF!+#REF!+#REF!</f>
        <v>#REF!</v>
      </c>
      <c r="M13" s="71">
        <v>19434</v>
      </c>
      <c r="N13" s="71">
        <v>21684</v>
      </c>
    </row>
    <row r="14" spans="1:14" s="12" customFormat="1" ht="15.75" hidden="1" customHeight="1" x14ac:dyDescent="0.2">
      <c r="A14" s="26" t="s">
        <v>20</v>
      </c>
      <c r="B14" s="38" t="s">
        <v>24</v>
      </c>
      <c r="C14" s="34" t="s">
        <v>9</v>
      </c>
      <c r="D14" s="79">
        <f>D15</f>
        <v>0</v>
      </c>
      <c r="E14" s="80"/>
      <c r="F14" s="81"/>
      <c r="G14" s="80"/>
      <c r="H14" s="80"/>
      <c r="I14" s="82">
        <f t="shared" ref="I14:L15" si="0">I15</f>
        <v>0</v>
      </c>
      <c r="J14" s="82">
        <f t="shared" si="0"/>
        <v>0</v>
      </c>
      <c r="K14" s="82">
        <f t="shared" si="0"/>
        <v>10.4</v>
      </c>
      <c r="L14" s="83">
        <f t="shared" si="0"/>
        <v>0</v>
      </c>
      <c r="M14" s="79">
        <f>M15</f>
        <v>0</v>
      </c>
      <c r="N14" s="79">
        <f>N15</f>
        <v>0</v>
      </c>
    </row>
    <row r="15" spans="1:14" s="12" customFormat="1" ht="12.75" hidden="1" customHeight="1" x14ac:dyDescent="0.2">
      <c r="A15" s="26" t="s">
        <v>20</v>
      </c>
      <c r="B15" s="39" t="s">
        <v>25</v>
      </c>
      <c r="C15" s="35" t="s">
        <v>10</v>
      </c>
      <c r="D15" s="37">
        <f>D16</f>
        <v>0</v>
      </c>
      <c r="E15" s="84"/>
      <c r="F15" s="85"/>
      <c r="G15" s="84"/>
      <c r="H15" s="84"/>
      <c r="I15" s="86">
        <f t="shared" si="0"/>
        <v>0</v>
      </c>
      <c r="J15" s="86">
        <f t="shared" si="0"/>
        <v>0</v>
      </c>
      <c r="K15" s="86">
        <f t="shared" si="0"/>
        <v>10.4</v>
      </c>
      <c r="L15" s="87">
        <f t="shared" si="0"/>
        <v>0</v>
      </c>
      <c r="M15" s="37">
        <f>M16</f>
        <v>0</v>
      </c>
      <c r="N15" s="37">
        <f>N16</f>
        <v>0</v>
      </c>
    </row>
    <row r="16" spans="1:14" ht="23.1" hidden="1" customHeight="1" x14ac:dyDescent="0.2">
      <c r="A16" s="48" t="s">
        <v>22</v>
      </c>
      <c r="B16" s="40" t="s">
        <v>26</v>
      </c>
      <c r="C16" s="36" t="s">
        <v>17</v>
      </c>
      <c r="D16" s="37">
        <v>0</v>
      </c>
      <c r="E16" s="74"/>
      <c r="F16" s="75"/>
      <c r="G16" s="84"/>
      <c r="H16" s="84"/>
      <c r="I16" s="76">
        <v>0</v>
      </c>
      <c r="J16" s="77">
        <v>0</v>
      </c>
      <c r="K16" s="76">
        <v>10.4</v>
      </c>
      <c r="L16" s="78">
        <v>0</v>
      </c>
      <c r="M16" s="37">
        <v>0</v>
      </c>
      <c r="N16" s="37">
        <v>0</v>
      </c>
    </row>
    <row r="17" spans="1:15" ht="20.25" customHeight="1" x14ac:dyDescent="0.2">
      <c r="A17" s="26" t="s">
        <v>20</v>
      </c>
      <c r="B17" s="41" t="s">
        <v>27</v>
      </c>
      <c r="C17" s="33" t="s">
        <v>7</v>
      </c>
      <c r="D17" s="79">
        <f>D18</f>
        <v>172064.6</v>
      </c>
      <c r="E17" s="88"/>
      <c r="F17" s="88"/>
      <c r="G17" s="88"/>
      <c r="H17" s="88"/>
      <c r="I17" s="89" t="e">
        <f t="shared" ref="I17:L17" si="1">I18</f>
        <v>#REF!</v>
      </c>
      <c r="J17" s="90" t="e">
        <f t="shared" si="1"/>
        <v>#REF!</v>
      </c>
      <c r="K17" s="89" t="e">
        <f t="shared" si="1"/>
        <v>#REF!</v>
      </c>
      <c r="L17" s="91" t="e">
        <f t="shared" si="1"/>
        <v>#REF!</v>
      </c>
      <c r="M17" s="79">
        <f>M18</f>
        <v>177426.5</v>
      </c>
      <c r="N17" s="79">
        <f>N18</f>
        <v>182815.1</v>
      </c>
    </row>
    <row r="18" spans="1:15" ht="36" customHeight="1" x14ac:dyDescent="0.2">
      <c r="A18" s="26" t="s">
        <v>20</v>
      </c>
      <c r="B18" s="41" t="s">
        <v>65</v>
      </c>
      <c r="C18" s="33" t="s">
        <v>13</v>
      </c>
      <c r="D18" s="79">
        <f>D19+D21</f>
        <v>172064.6</v>
      </c>
      <c r="E18" s="92"/>
      <c r="F18" s="92"/>
      <c r="G18" s="93"/>
      <c r="H18" s="93"/>
      <c r="I18" s="94" t="e">
        <f>#REF!</f>
        <v>#REF!</v>
      </c>
      <c r="J18" s="95" t="e">
        <f>#REF!</f>
        <v>#REF!</v>
      </c>
      <c r="K18" s="94" t="e">
        <f>#REF!</f>
        <v>#REF!</v>
      </c>
      <c r="L18" s="96" t="e">
        <f>#REF!</f>
        <v>#REF!</v>
      </c>
      <c r="M18" s="79">
        <f>M19+M21</f>
        <v>177426.5</v>
      </c>
      <c r="N18" s="79">
        <f>N19+N21</f>
        <v>182815.1</v>
      </c>
    </row>
    <row r="19" spans="1:15" ht="25.15" customHeight="1" x14ac:dyDescent="0.2">
      <c r="A19" s="26" t="s">
        <v>20</v>
      </c>
      <c r="B19" s="41" t="s">
        <v>44</v>
      </c>
      <c r="C19" s="50" t="s">
        <v>45</v>
      </c>
      <c r="D19" s="79">
        <f>D20</f>
        <v>148986</v>
      </c>
      <c r="E19" s="92"/>
      <c r="F19" s="92"/>
      <c r="G19" s="93"/>
      <c r="H19" s="93"/>
      <c r="I19" s="94"/>
      <c r="J19" s="95"/>
      <c r="K19" s="94"/>
      <c r="L19" s="96"/>
      <c r="M19" s="79">
        <f>M20</f>
        <v>153443.29999999999</v>
      </c>
      <c r="N19" s="79">
        <f>N20</f>
        <v>157897.70000000001</v>
      </c>
    </row>
    <row r="20" spans="1:15" ht="24" customHeight="1" x14ac:dyDescent="0.2">
      <c r="A20" s="26" t="s">
        <v>20</v>
      </c>
      <c r="B20" s="39" t="s">
        <v>46</v>
      </c>
      <c r="C20" s="49" t="s">
        <v>48</v>
      </c>
      <c r="D20" s="37">
        <v>148986</v>
      </c>
      <c r="E20" s="92"/>
      <c r="F20" s="92"/>
      <c r="G20" s="93"/>
      <c r="H20" s="93"/>
      <c r="I20" s="94"/>
      <c r="J20" s="95"/>
      <c r="K20" s="94"/>
      <c r="L20" s="96"/>
      <c r="M20" s="37">
        <v>153443.29999999999</v>
      </c>
      <c r="N20" s="37">
        <v>157897.70000000001</v>
      </c>
    </row>
    <row r="21" spans="1:15" ht="25.15" customHeight="1" x14ac:dyDescent="0.2">
      <c r="A21" s="26" t="s">
        <v>20</v>
      </c>
      <c r="B21" s="41" t="s">
        <v>29</v>
      </c>
      <c r="C21" s="33" t="s">
        <v>28</v>
      </c>
      <c r="D21" s="79">
        <f>D24+D28</f>
        <v>23078.6</v>
      </c>
      <c r="E21" s="92"/>
      <c r="F21" s="92"/>
      <c r="G21" s="93"/>
      <c r="H21" s="93"/>
      <c r="I21" s="94"/>
      <c r="J21" s="95"/>
      <c r="K21" s="94"/>
      <c r="L21" s="96"/>
      <c r="M21" s="79">
        <f>M24+M28</f>
        <v>23983.200000000001</v>
      </c>
      <c r="N21" s="79">
        <f>N24+N28</f>
        <v>24917.4</v>
      </c>
    </row>
    <row r="22" spans="1:15" ht="24" hidden="1" customHeight="1" x14ac:dyDescent="0.2">
      <c r="A22" s="26"/>
      <c r="B22" s="41"/>
      <c r="C22" s="33"/>
      <c r="D22" s="79"/>
      <c r="E22" s="93"/>
      <c r="F22" s="93"/>
      <c r="G22" s="93"/>
      <c r="H22" s="93"/>
      <c r="I22" s="94"/>
      <c r="J22" s="94"/>
      <c r="K22" s="94"/>
      <c r="L22" s="96"/>
      <c r="M22" s="79"/>
      <c r="N22" s="79"/>
    </row>
    <row r="23" spans="1:15" ht="24" hidden="1" customHeight="1" x14ac:dyDescent="0.2">
      <c r="A23" s="26"/>
      <c r="B23" s="41"/>
      <c r="C23" s="33"/>
      <c r="D23" s="79"/>
      <c r="E23" s="93"/>
      <c r="F23" s="93"/>
      <c r="G23" s="93"/>
      <c r="H23" s="93"/>
      <c r="I23" s="94"/>
      <c r="J23" s="94"/>
      <c r="K23" s="94"/>
      <c r="L23" s="96"/>
      <c r="M23" s="79"/>
      <c r="N23" s="79"/>
    </row>
    <row r="24" spans="1:15" ht="34.5" customHeight="1" x14ac:dyDescent="0.2">
      <c r="A24" s="26" t="s">
        <v>20</v>
      </c>
      <c r="B24" s="39" t="s">
        <v>30</v>
      </c>
      <c r="C24" s="32" t="s">
        <v>49</v>
      </c>
      <c r="D24" s="37">
        <f>D25</f>
        <v>8213.9</v>
      </c>
      <c r="E24" s="93"/>
      <c r="F24" s="93"/>
      <c r="G24" s="93"/>
      <c r="H24" s="93"/>
      <c r="I24" s="94">
        <f t="shared" ref="I24:N24" si="2">I25</f>
        <v>610</v>
      </c>
      <c r="J24" s="94">
        <f t="shared" si="2"/>
        <v>643</v>
      </c>
      <c r="K24" s="94">
        <f t="shared" si="2"/>
        <v>616</v>
      </c>
      <c r="L24" s="96">
        <f t="shared" si="2"/>
        <v>630.4</v>
      </c>
      <c r="M24" s="37">
        <f t="shared" si="2"/>
        <v>8537.2000000000007</v>
      </c>
      <c r="N24" s="37">
        <f t="shared" si="2"/>
        <v>8869.1</v>
      </c>
    </row>
    <row r="25" spans="1:15" ht="60.75" customHeight="1" x14ac:dyDescent="0.2">
      <c r="A25" s="26" t="s">
        <v>22</v>
      </c>
      <c r="B25" s="39" t="s">
        <v>31</v>
      </c>
      <c r="C25" s="54" t="s">
        <v>47</v>
      </c>
      <c r="D25" s="37">
        <f>D26+D27</f>
        <v>8213.9</v>
      </c>
      <c r="E25" s="93"/>
      <c r="F25" s="93"/>
      <c r="G25" s="93"/>
      <c r="H25" s="93"/>
      <c r="I25" s="94">
        <f t="shared" ref="I25:N25" si="3">I26+I27</f>
        <v>610</v>
      </c>
      <c r="J25" s="94">
        <f t="shared" si="3"/>
        <v>643</v>
      </c>
      <c r="K25" s="94">
        <f t="shared" si="3"/>
        <v>616</v>
      </c>
      <c r="L25" s="96">
        <f t="shared" si="3"/>
        <v>630.4</v>
      </c>
      <c r="M25" s="37">
        <f t="shared" si="3"/>
        <v>8537.2000000000007</v>
      </c>
      <c r="N25" s="37">
        <f t="shared" si="3"/>
        <v>8869.1</v>
      </c>
    </row>
    <row r="26" spans="1:15" ht="57" customHeight="1" x14ac:dyDescent="0.2">
      <c r="A26" s="48" t="s">
        <v>22</v>
      </c>
      <c r="B26" s="40" t="s">
        <v>32</v>
      </c>
      <c r="C26" s="45" t="s">
        <v>18</v>
      </c>
      <c r="D26" s="37">
        <v>8204.2999999999993</v>
      </c>
      <c r="E26" s="92"/>
      <c r="F26" s="92"/>
      <c r="G26" s="93"/>
      <c r="H26" s="93"/>
      <c r="I26" s="97">
        <v>596</v>
      </c>
      <c r="J26" s="98">
        <v>629</v>
      </c>
      <c r="K26" s="97">
        <v>602</v>
      </c>
      <c r="L26" s="99">
        <v>608.79999999999995</v>
      </c>
      <c r="M26" s="37">
        <v>8527.2000000000007</v>
      </c>
      <c r="N26" s="37">
        <v>8858.7000000000007</v>
      </c>
    </row>
    <row r="27" spans="1:15" ht="89.25" customHeight="1" x14ac:dyDescent="0.2">
      <c r="A27" s="48" t="s">
        <v>22</v>
      </c>
      <c r="B27" s="40" t="s">
        <v>33</v>
      </c>
      <c r="C27" s="45" t="s">
        <v>19</v>
      </c>
      <c r="D27" s="37">
        <v>9.6</v>
      </c>
      <c r="E27" s="92"/>
      <c r="F27" s="92"/>
      <c r="G27" s="93"/>
      <c r="H27" s="93"/>
      <c r="I27" s="97">
        <v>14</v>
      </c>
      <c r="J27" s="98">
        <v>14</v>
      </c>
      <c r="K27" s="97">
        <v>14</v>
      </c>
      <c r="L27" s="99">
        <v>21.6</v>
      </c>
      <c r="M27" s="37">
        <v>10</v>
      </c>
      <c r="N27" s="37">
        <v>10.4</v>
      </c>
    </row>
    <row r="28" spans="1:15" ht="46.15" customHeight="1" x14ac:dyDescent="0.2">
      <c r="A28" s="26" t="s">
        <v>20</v>
      </c>
      <c r="B28" s="39" t="s">
        <v>34</v>
      </c>
      <c r="C28" s="32" t="s">
        <v>59</v>
      </c>
      <c r="D28" s="37">
        <f>D29</f>
        <v>14864.7</v>
      </c>
      <c r="E28" s="93"/>
      <c r="F28" s="93"/>
      <c r="G28" s="93"/>
      <c r="H28" s="93"/>
      <c r="I28" s="94">
        <f t="shared" ref="I28:N28" si="4">I29</f>
        <v>2141</v>
      </c>
      <c r="J28" s="94">
        <f t="shared" si="4"/>
        <v>2142</v>
      </c>
      <c r="K28" s="94">
        <f t="shared" si="4"/>
        <v>2141</v>
      </c>
      <c r="L28" s="96">
        <f t="shared" si="4"/>
        <v>2150.1999999999998</v>
      </c>
      <c r="M28" s="37">
        <f t="shared" si="4"/>
        <v>15446</v>
      </c>
      <c r="N28" s="37">
        <f t="shared" si="4"/>
        <v>16048.3</v>
      </c>
    </row>
    <row r="29" spans="1:15" ht="82.5" customHeight="1" x14ac:dyDescent="0.2">
      <c r="A29" s="26" t="s">
        <v>22</v>
      </c>
      <c r="B29" s="39" t="s">
        <v>35</v>
      </c>
      <c r="C29" s="32" t="s">
        <v>53</v>
      </c>
      <c r="D29" s="37">
        <f>D30+D32</f>
        <v>14864.7</v>
      </c>
      <c r="E29" s="92"/>
      <c r="F29" s="92"/>
      <c r="G29" s="93"/>
      <c r="H29" s="93"/>
      <c r="I29" s="97">
        <f t="shared" ref="I29:N29" si="5">I30+I32</f>
        <v>2141</v>
      </c>
      <c r="J29" s="97">
        <f t="shared" si="5"/>
        <v>2142</v>
      </c>
      <c r="K29" s="97">
        <f t="shared" si="5"/>
        <v>2141</v>
      </c>
      <c r="L29" s="99">
        <f t="shared" si="5"/>
        <v>2150.1999999999998</v>
      </c>
      <c r="M29" s="37">
        <f t="shared" si="5"/>
        <v>15446</v>
      </c>
      <c r="N29" s="37">
        <f t="shared" si="5"/>
        <v>16048.3</v>
      </c>
    </row>
    <row r="30" spans="1:15" ht="43.5" customHeight="1" x14ac:dyDescent="0.2">
      <c r="A30" s="48" t="s">
        <v>22</v>
      </c>
      <c r="B30" s="40" t="s">
        <v>36</v>
      </c>
      <c r="C30" s="45" t="s">
        <v>11</v>
      </c>
      <c r="D30" s="37">
        <v>9443.1</v>
      </c>
      <c r="E30" s="92"/>
      <c r="F30" s="92"/>
      <c r="G30" s="93"/>
      <c r="H30" s="93"/>
      <c r="I30" s="97">
        <v>1595</v>
      </c>
      <c r="J30" s="98">
        <v>1595</v>
      </c>
      <c r="K30" s="97">
        <v>1595</v>
      </c>
      <c r="L30" s="99">
        <v>1603.1</v>
      </c>
      <c r="M30" s="37">
        <v>9812.4</v>
      </c>
      <c r="N30" s="37">
        <v>10194.9</v>
      </c>
    </row>
    <row r="31" spans="1:15" ht="45" hidden="1" customHeight="1" x14ac:dyDescent="0.2">
      <c r="D31" s="133"/>
      <c r="E31" s="134"/>
      <c r="F31" s="134"/>
      <c r="G31" s="135"/>
      <c r="H31" s="135"/>
      <c r="I31" s="136"/>
      <c r="J31" s="136"/>
      <c r="K31" s="136"/>
      <c r="L31" s="136"/>
      <c r="M31" s="137"/>
      <c r="N31" s="137"/>
    </row>
    <row r="32" spans="1:15" s="4" customFormat="1" ht="45.75" customHeight="1" thickBot="1" x14ac:dyDescent="0.25">
      <c r="A32" s="129">
        <v>948</v>
      </c>
      <c r="B32" s="42" t="s">
        <v>37</v>
      </c>
      <c r="C32" s="46" t="s">
        <v>12</v>
      </c>
      <c r="D32" s="47">
        <v>5421.6</v>
      </c>
      <c r="E32" s="74"/>
      <c r="F32" s="74"/>
      <c r="G32" s="84"/>
      <c r="H32" s="84"/>
      <c r="I32" s="76">
        <v>546</v>
      </c>
      <c r="J32" s="76">
        <v>547</v>
      </c>
      <c r="K32" s="100">
        <v>546</v>
      </c>
      <c r="L32" s="78">
        <v>547.1</v>
      </c>
      <c r="M32" s="47">
        <v>5633.6</v>
      </c>
      <c r="N32" s="47">
        <v>5853.4</v>
      </c>
      <c r="O32"/>
    </row>
    <row r="33" spans="1:15" s="4" customFormat="1" ht="18.75" customHeight="1" thickBot="1" x14ac:dyDescent="0.25">
      <c r="A33" s="24"/>
      <c r="B33" s="43"/>
      <c r="C33" s="44" t="s">
        <v>5</v>
      </c>
      <c r="D33" s="101">
        <f>D21+D19+D12</f>
        <v>189482.6</v>
      </c>
      <c r="E33" s="102" t="e">
        <f t="shared" ref="E33:L33" si="6">E11+E17</f>
        <v>#REF!</v>
      </c>
      <c r="F33" s="102" t="e">
        <f t="shared" si="6"/>
        <v>#REF!</v>
      </c>
      <c r="G33" s="102" t="e">
        <f t="shared" si="6"/>
        <v>#REF!</v>
      </c>
      <c r="H33" s="102" t="e">
        <f t="shared" si="6"/>
        <v>#REF!</v>
      </c>
      <c r="I33" s="103" t="e">
        <f t="shared" si="6"/>
        <v>#REF!</v>
      </c>
      <c r="J33" s="103" t="e">
        <f t="shared" si="6"/>
        <v>#REF!</v>
      </c>
      <c r="K33" s="103" t="e">
        <f t="shared" si="6"/>
        <v>#REF!</v>
      </c>
      <c r="L33" s="104" t="e">
        <f t="shared" si="6"/>
        <v>#REF!</v>
      </c>
      <c r="M33" s="101">
        <f>M21+M19+M12</f>
        <v>196860.5</v>
      </c>
      <c r="N33" s="101">
        <f>N21+N19+N12</f>
        <v>204499.1</v>
      </c>
    </row>
    <row r="34" spans="1:15" ht="5.25" customHeight="1" x14ac:dyDescent="0.2">
      <c r="A34" s="25"/>
      <c r="B34" s="22"/>
      <c r="C34" s="17"/>
      <c r="D34" s="18"/>
      <c r="E34" s="19"/>
      <c r="F34" s="19"/>
      <c r="G34" s="19"/>
      <c r="H34" s="19"/>
      <c r="I34" s="20"/>
      <c r="J34" s="20"/>
      <c r="K34" s="20"/>
      <c r="L34" s="20"/>
      <c r="M34" s="4"/>
      <c r="N34" s="4"/>
      <c r="O34" s="4"/>
    </row>
    <row r="35" spans="1:15" x14ac:dyDescent="0.2">
      <c r="B35" s="128" t="s">
        <v>40</v>
      </c>
      <c r="C35" s="128"/>
      <c r="D35" s="128"/>
      <c r="E35" s="128"/>
      <c r="F35" s="128"/>
      <c r="G35" s="128"/>
      <c r="H35" s="128"/>
    </row>
    <row r="36" spans="1:15" ht="12" customHeight="1" x14ac:dyDescent="0.2">
      <c r="A36" s="27"/>
      <c r="B36" s="28" t="s">
        <v>38</v>
      </c>
      <c r="C36" s="29"/>
      <c r="D36" s="30"/>
      <c r="E36" s="15"/>
      <c r="F36" s="15"/>
      <c r="G36" s="16"/>
      <c r="H36" s="16"/>
    </row>
    <row r="37" spans="1:15" x14ac:dyDescent="0.2">
      <c r="A37" s="27"/>
      <c r="B37" s="128" t="s">
        <v>39</v>
      </c>
      <c r="C37" s="51" t="s">
        <v>54</v>
      </c>
      <c r="M37" s="4" t="s">
        <v>63</v>
      </c>
    </row>
  </sheetData>
  <mergeCells count="3">
    <mergeCell ref="M9:N9"/>
    <mergeCell ref="B1:L1"/>
    <mergeCell ref="A8:B8"/>
  </mergeCells>
  <phoneticPr fontId="4" type="noConversion"/>
  <pageMargins left="0.78740157480314965" right="0.39370078740157483" top="0.59055118110236227" bottom="0.59055118110236227" header="0.15937499999999999" footer="0.51181102362204722"/>
  <pageSetup paperSize="9" scale="85" orientation="portrait" r:id="rId1"/>
  <headerFooter differentOddEven="1"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2024-11-15T06:52:23Z</cp:lastPrinted>
  <dcterms:created xsi:type="dcterms:W3CDTF">2007-07-12T07:09:47Z</dcterms:created>
  <dcterms:modified xsi:type="dcterms:W3CDTF">2024-11-21T07:03:55Z</dcterms:modified>
</cp:coreProperties>
</file>